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9420" windowHeight="10410" activeTab="0"/>
  </bookViews>
  <sheets>
    <sheet name="пункт 5.5 Расходы (Рз, ПРз)" sheetId="1" r:id="rId1"/>
  </sheets>
  <definedNames>
    <definedName name="_xlnm.Print_Titles" localSheetId="0">'пункт 5.5 Расходы (Рз, ПРз)'!$8:$10</definedName>
  </definedNames>
  <calcPr fullCalcOnLoad="1" fullPrecision="0"/>
</workbook>
</file>

<file path=xl/sharedStrings.xml><?xml version="1.0" encoding="utf-8"?>
<sst xmlns="http://schemas.openxmlformats.org/spreadsheetml/2006/main" count="83" uniqueCount="83">
  <si>
    <t xml:space="preserve">тыс. рублей </t>
  </si>
  <si>
    <t>Код раздела, подраздела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</si>
  <si>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</si>
  <si>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</si>
  <si>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</si>
  <si>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</si>
  <si>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</si>
  <si>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</si>
  <si>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</si>
  <si>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</si>
  <si>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</si>
  <si>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</si>
  <si>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</si>
  <si>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</si>
  <si>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</si>
  <si>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</si>
  <si>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</si>
  <si>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</si>
  <si>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</si>
  <si>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</si>
  <si>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</si>
  <si>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</si>
  <si>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</si>
  <si>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</si>
  <si>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0409</t>
  </si>
  <si>
    <t>Дорожное хозяйство (дорожные фонды)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</si>
  <si>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</si>
  <si>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</si>
  <si>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</si>
  <si>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</si>
  <si>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</si>
  <si>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</si>
  <si>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</si>
  <si>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</si>
  <si>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</t>
  </si>
  <si>
    <t>Культура, кинематография</t>
  </si>
  <si>
    <t>0801</t>
  </si>
  <si>
    <t>Культура</t>
  </si>
  <si>
    <t>11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</si>
  <si>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</si>
  <si>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</si>
  <si>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</si>
  <si>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</si>
  <si>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</si>
  <si>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Итого расходов</t>
  </si>
  <si>
    <t>Сведения</t>
  </si>
  <si>
    <t>Наименование раздела, подраздела классификации расходов бюджетов</t>
  </si>
  <si>
    <t xml:space="preserve">о расходах бюджета по разделам и подразделам классификации расходов </t>
  </si>
  <si>
    <t>Темп роста (снижения), %</t>
  </si>
  <si>
    <t>317ф.</t>
  </si>
  <si>
    <t>Закон окт 19</t>
  </si>
  <si>
    <t>Закон I чт 2020</t>
  </si>
  <si>
    <t>99</t>
  </si>
  <si>
    <t>Условно утвержденные расходы</t>
  </si>
  <si>
    <t>Показатели бюджета Мундыбашского городского поселения</t>
  </si>
  <si>
    <t>0402</t>
  </si>
  <si>
    <t>Топливно-энергетический комплекс</t>
  </si>
  <si>
    <t>0107</t>
  </si>
  <si>
    <t>Проведение выборов и референдумов</t>
  </si>
  <si>
    <t>0412</t>
  </si>
  <si>
    <t>Другие вопросы в области национальной экономики</t>
  </si>
  <si>
    <t>0407</t>
  </si>
  <si>
    <t>Лесное хозяйство</t>
  </si>
  <si>
    <t>на 2024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</si>
  <si>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</si>
  <si>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</si>
  <si>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2025 год</t>
  </si>
  <si>
    <t>показателей бюджета на 2025 год к показателям бюджета на 2024 год</t>
  </si>
  <si>
    <t>на 2024 год и на плановый период 2025 и 2026 годов</t>
  </si>
  <si>
    <t>Отчет за 2022 год (отчетный финансовый год)</t>
  </si>
  <si>
    <t>Ожидаемое исполнение за 2023 год (оценка текущего финансового года)</t>
  </si>
  <si>
    <t>Темп роста (снижения) ожидаемого исполнения за 2023 год (оценки текущего финансового года) к отчету за 2022 год (отчетному финансовому году), %</t>
  </si>
  <si>
    <t>на 2026 год</t>
  </si>
  <si>
    <t xml:space="preserve">показателей бюджета на 2024 год к ожидаемому исполнению за 2023 год (оценке текущего финансового года) </t>
  </si>
  <si>
    <t>показателей бюджета на 2026 год к показателям бюджета на 2025 год</t>
  </si>
  <si>
    <t>Другие вопросы в области охраны окружающей среды</t>
  </si>
  <si>
    <t>Охрана окружающей среды</t>
  </si>
  <si>
    <t>06</t>
  </si>
  <si>
    <t>0605</t>
  </si>
  <si>
    <t>0602</t>
  </si>
  <si>
    <t>Сбор, удаление отходов и очистка сточных вод</t>
  </si>
  <si>
    <t>в сравнении с ожидаемым исполнением за 2023 год (оценка текущего финансового года)</t>
  </si>
  <si>
    <t>и отчетом за 2022 год (отчетный финансовый год)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</si>
</sst>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174" fontId="49" fillId="0" borderId="10" xfId="0" applyNumberFormat="1" applyFont="1" applyFill="1" applyBorder="1" applyAlignment="1">
      <alignment vertical="center"/>
    </xf>
    <xf numFmtId="174" fontId="50" fillId="0" borderId="10" xfId="0" applyNumberFormat="1" applyFont="1" applyFill="1" applyBorder="1" applyAlignment="1">
      <alignment vertical="center"/>
    </xf>
    <xf numFmtId="0" fontId="51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right"/>
    </xf>
    <xf numFmtId="0" fontId="52" fillId="0" borderId="0" xfId="0" applyFont="1" applyAlignment="1">
      <alignment wrapText="1"/>
    </xf>
    <xf numFmtId="174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174" fontId="50" fillId="0" borderId="10" xfId="0" applyNumberFormat="1" applyFont="1" applyFill="1" applyBorder="1" applyAlignment="1">
      <alignment horizontal="center" vertical="center"/>
    </xf>
    <xf numFmtId="174" fontId="49" fillId="0" borderId="10" xfId="0" applyNumberFormat="1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 vertical="center"/>
    </xf>
    <xf numFmtId="174" fontId="50" fillId="33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vertical="center"/>
    </xf>
    <xf numFmtId="174" fontId="53" fillId="0" borderId="11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174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174" fontId="4" fillId="33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3" fontId="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left" vertical="center" wrapText="1" indent="2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 indent="2"/>
    </xf>
    <xf numFmtId="4" fontId="49" fillId="0" borderId="10" xfId="0" applyNumberFormat="1" applyFont="1" applyFill="1" applyBorder="1" applyAlignment="1">
      <alignment vertical="center"/>
    </xf>
    <xf numFmtId="4" fontId="53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7" fillId="0" borderId="10" xfId="0" applyFont="1" applyBorder="1" applyAlignment="1">
      <alignment wrapText="1" shrinkToFit="1"/>
    </xf>
    <xf numFmtId="3" fontId="5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3" fontId="5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75" zoomScaleNormal="80" zoomScaleSheetLayoutView="75" zoomScalePageLayoutView="0" workbookViewId="0" topLeftCell="A22">
      <selection activeCell="D28" sqref="D28"/>
    </sheetView>
  </sheetViews>
  <sheetFormatPr defaultColWidth="9.140625" defaultRowHeight="15"/>
  <cols>
    <col min="1" max="1" width="10.421875" style="1" customWidth="1"/>
    <col min="2" max="2" width="50.57421875" style="1" customWidth="1"/>
    <col min="3" max="11" width="12.57421875" style="1" customWidth="1"/>
    <col min="12" max="12" width="9.421875" style="1" customWidth="1"/>
    <col min="13" max="16384" width="9.140625" style="1" customWidth="1"/>
  </cols>
  <sheetData>
    <row r="1" spans="1:11" ht="17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7.25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7.25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7.25">
      <c r="A4" s="43" t="s">
        <v>81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7.25">
      <c r="A5" s="43" t="s">
        <v>82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>
      <c r="A7" s="2"/>
      <c r="B7" s="2"/>
      <c r="C7" s="22" t="s">
        <v>49</v>
      </c>
      <c r="D7" s="22" t="s">
        <v>50</v>
      </c>
      <c r="E7" s="23"/>
      <c r="F7" s="42" t="s">
        <v>51</v>
      </c>
      <c r="G7" s="42"/>
      <c r="H7" s="42"/>
      <c r="I7" s="2"/>
      <c r="J7" s="2"/>
      <c r="K7" s="13" t="s">
        <v>0</v>
      </c>
    </row>
    <row r="8" spans="1:11" ht="50.25" customHeight="1">
      <c r="A8" s="48" t="s">
        <v>1</v>
      </c>
      <c r="B8" s="48" t="s">
        <v>46</v>
      </c>
      <c r="C8" s="46" t="s">
        <v>69</v>
      </c>
      <c r="D8" s="46" t="s">
        <v>70</v>
      </c>
      <c r="E8" s="44" t="s">
        <v>71</v>
      </c>
      <c r="F8" s="39" t="s">
        <v>54</v>
      </c>
      <c r="G8" s="40"/>
      <c r="H8" s="41"/>
      <c r="I8" s="39" t="s">
        <v>48</v>
      </c>
      <c r="J8" s="40"/>
      <c r="K8" s="41"/>
    </row>
    <row r="9" spans="1:11" ht="117.75" customHeight="1">
      <c r="A9" s="49"/>
      <c r="B9" s="49"/>
      <c r="C9" s="47"/>
      <c r="D9" s="47"/>
      <c r="E9" s="45"/>
      <c r="F9" s="28" t="s">
        <v>63</v>
      </c>
      <c r="G9" s="35" t="s">
        <v>66</v>
      </c>
      <c r="H9" s="35" t="s">
        <v>72</v>
      </c>
      <c r="I9" s="35" t="s">
        <v>73</v>
      </c>
      <c r="J9" s="35" t="s">
        <v>67</v>
      </c>
      <c r="K9" s="35" t="s">
        <v>74</v>
      </c>
    </row>
    <row r="10" spans="1:11" ht="1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17.25">
      <c r="A11" s="4" t="s">
        <v>2</v>
      </c>
      <c r="B11" s="8" t="s">
        <v>3</v>
      </c>
      <c r="C11" s="9">
        <f>SUM(C12:C16)</f>
        <v>6581.3</v>
      </c>
      <c r="D11" s="9">
        <f>SUM(D12:D16)</f>
        <v>7706.3</v>
      </c>
      <c r="E11" s="17">
        <f>SUM(D11/C11*100)</f>
        <v>117.1</v>
      </c>
      <c r="F11" s="9">
        <f>SUM(F12:F16)</f>
        <v>8336.8</v>
      </c>
      <c r="G11" s="9">
        <f>SUM(G12:G16)</f>
        <v>8376.8</v>
      </c>
      <c r="H11" s="9">
        <f>SUM(H12:H16)</f>
        <v>8416.8</v>
      </c>
      <c r="I11" s="18">
        <f aca="true" t="shared" si="0" ref="I11:I17">SUM(F11/D11*100)</f>
        <v>108.2</v>
      </c>
      <c r="J11" s="18">
        <f aca="true" t="shared" si="1" ref="J11:K17">SUM(G11/F11*100)</f>
        <v>100.5</v>
      </c>
      <c r="K11" s="18">
        <f t="shared" si="1"/>
        <v>100.5</v>
      </c>
    </row>
    <row r="12" spans="1:11" ht="46.5">
      <c r="A12" s="6" t="s">
        <v>4</v>
      </c>
      <c r="B12" s="29" t="s">
        <v>5</v>
      </c>
      <c r="C12" s="10">
        <v>936.1</v>
      </c>
      <c r="D12" s="10">
        <v>1037.4</v>
      </c>
      <c r="E12" s="16">
        <f>SUM(D12/C12*100)</f>
        <v>110.8</v>
      </c>
      <c r="F12" s="20">
        <v>1141.1</v>
      </c>
      <c r="G12" s="20">
        <v>1141.1</v>
      </c>
      <c r="H12" s="20">
        <v>1141.1</v>
      </c>
      <c r="I12" s="19">
        <f t="shared" si="0"/>
        <v>110</v>
      </c>
      <c r="J12" s="19">
        <f t="shared" si="1"/>
        <v>100</v>
      </c>
      <c r="K12" s="19">
        <f t="shared" si="1"/>
        <v>100</v>
      </c>
    </row>
    <row r="13" spans="1:11" ht="61.5">
      <c r="A13" s="6" t="s">
        <v>6</v>
      </c>
      <c r="B13" s="29" t="s">
        <v>7</v>
      </c>
      <c r="C13" s="10">
        <v>5512.8</v>
      </c>
      <c r="D13" s="15">
        <v>6409.9</v>
      </c>
      <c r="E13" s="16">
        <f>SUM(D13/C13*100)</f>
        <v>116.3</v>
      </c>
      <c r="F13" s="20">
        <v>6933.7</v>
      </c>
      <c r="G13" s="20">
        <v>6973.7</v>
      </c>
      <c r="H13" s="20">
        <v>7013.7</v>
      </c>
      <c r="I13" s="19">
        <f t="shared" si="0"/>
        <v>108.2</v>
      </c>
      <c r="J13" s="19">
        <f t="shared" si="1"/>
        <v>100.6</v>
      </c>
      <c r="K13" s="19">
        <f t="shared" si="1"/>
        <v>100.6</v>
      </c>
    </row>
    <row r="14" spans="1:11" ht="18">
      <c r="A14" s="6" t="s">
        <v>57</v>
      </c>
      <c r="B14" s="29" t="s">
        <v>58</v>
      </c>
      <c r="C14" s="10">
        <v>0</v>
      </c>
      <c r="D14" s="15">
        <v>0</v>
      </c>
      <c r="E14" s="16">
        <v>0</v>
      </c>
      <c r="F14" s="20">
        <v>2</v>
      </c>
      <c r="G14" s="20">
        <v>2</v>
      </c>
      <c r="H14" s="20">
        <v>2</v>
      </c>
      <c r="I14" s="19">
        <v>0</v>
      </c>
      <c r="J14" s="19">
        <f>SUM(G14/F14*100)</f>
        <v>100</v>
      </c>
      <c r="K14" s="19">
        <v>0</v>
      </c>
    </row>
    <row r="15" spans="1:11" ht="18">
      <c r="A15" s="6" t="s">
        <v>8</v>
      </c>
      <c r="B15" s="29" t="s">
        <v>9</v>
      </c>
      <c r="C15" s="10">
        <v>0</v>
      </c>
      <c r="D15" s="15">
        <v>0</v>
      </c>
      <c r="E15" s="16">
        <v>0</v>
      </c>
      <c r="F15" s="20">
        <v>50</v>
      </c>
      <c r="G15" s="20">
        <v>50</v>
      </c>
      <c r="H15" s="20">
        <v>50</v>
      </c>
      <c r="I15" s="19">
        <v>0</v>
      </c>
      <c r="J15" s="19">
        <f t="shared" si="1"/>
        <v>100</v>
      </c>
      <c r="K15" s="19">
        <f t="shared" si="1"/>
        <v>100</v>
      </c>
    </row>
    <row r="16" spans="1:11" ht="18">
      <c r="A16" s="6" t="s">
        <v>10</v>
      </c>
      <c r="B16" s="29" t="s">
        <v>11</v>
      </c>
      <c r="C16" s="10">
        <v>132.4</v>
      </c>
      <c r="D16" s="15">
        <v>259</v>
      </c>
      <c r="E16" s="16">
        <f>SUM(D16/C16*100)</f>
        <v>195.6</v>
      </c>
      <c r="F16" s="20">
        <v>210</v>
      </c>
      <c r="G16" s="20">
        <v>210</v>
      </c>
      <c r="H16" s="20">
        <v>210</v>
      </c>
      <c r="I16" s="19">
        <f t="shared" si="0"/>
        <v>81.1</v>
      </c>
      <c r="J16" s="19">
        <f t="shared" si="1"/>
        <v>100</v>
      </c>
      <c r="K16" s="19">
        <f t="shared" si="1"/>
        <v>100</v>
      </c>
    </row>
    <row r="17" spans="1:11" ht="17.25">
      <c r="A17" s="4" t="s">
        <v>12</v>
      </c>
      <c r="B17" s="30" t="s">
        <v>13</v>
      </c>
      <c r="C17" s="9">
        <f>SUM(C18)</f>
        <v>353.8</v>
      </c>
      <c r="D17" s="9">
        <f>SUM(D18)</f>
        <v>414</v>
      </c>
      <c r="E17" s="17">
        <f>SUM(D17/C17*100)</f>
        <v>117</v>
      </c>
      <c r="F17" s="9">
        <f>SUM(F18)</f>
        <v>418.8</v>
      </c>
      <c r="G17" s="9">
        <f>SUM(G18)</f>
        <v>428.6</v>
      </c>
      <c r="H17" s="9">
        <f>SUM(H18)</f>
        <v>428.6</v>
      </c>
      <c r="I17" s="18">
        <f t="shared" si="0"/>
        <v>101.2</v>
      </c>
      <c r="J17" s="18">
        <f t="shared" si="1"/>
        <v>102.3</v>
      </c>
      <c r="K17" s="18">
        <f t="shared" si="1"/>
        <v>100</v>
      </c>
    </row>
    <row r="18" spans="1:11" ht="18">
      <c r="A18" s="6" t="s">
        <v>14</v>
      </c>
      <c r="B18" s="29" t="s">
        <v>15</v>
      </c>
      <c r="C18" s="10">
        <v>353.8</v>
      </c>
      <c r="D18" s="15">
        <v>414</v>
      </c>
      <c r="E18" s="16">
        <f>SUM(D18/C18*100)</f>
        <v>117</v>
      </c>
      <c r="F18" s="20">
        <v>418.8</v>
      </c>
      <c r="G18" s="20">
        <v>428.6</v>
      </c>
      <c r="H18" s="20">
        <v>428.6</v>
      </c>
      <c r="I18" s="19">
        <f aca="true" t="shared" si="2" ref="I18:I25">SUM(F18/D18*100)</f>
        <v>101.2</v>
      </c>
      <c r="J18" s="19">
        <f aca="true" t="shared" si="3" ref="J18:J23">SUM(G18/F18*100)</f>
        <v>102.3</v>
      </c>
      <c r="K18" s="19">
        <f aca="true" t="shared" si="4" ref="K18:K23">SUM(H18/G18*100)</f>
        <v>100</v>
      </c>
    </row>
    <row r="19" spans="1:11" ht="30">
      <c r="A19" s="4" t="s">
        <v>16</v>
      </c>
      <c r="B19" s="30" t="s">
        <v>17</v>
      </c>
      <c r="C19" s="9">
        <f>SUM(C20:C22)</f>
        <v>6155.8</v>
      </c>
      <c r="D19" s="9">
        <f>SUM(D20:D22)</f>
        <v>6200.8</v>
      </c>
      <c r="E19" s="17">
        <f>SUM(D19/C19*100)</f>
        <v>100.7</v>
      </c>
      <c r="F19" s="9">
        <f>SUM(F20:F22)</f>
        <v>6082.8</v>
      </c>
      <c r="G19" s="9">
        <f>SUM(G20:G22)</f>
        <v>798.8</v>
      </c>
      <c r="H19" s="9">
        <f>SUM(H20:H22)</f>
        <v>798.8</v>
      </c>
      <c r="I19" s="18">
        <f t="shared" si="2"/>
        <v>98.1</v>
      </c>
      <c r="J19" s="18">
        <f t="shared" si="3"/>
        <v>13.1</v>
      </c>
      <c r="K19" s="18">
        <f t="shared" si="4"/>
        <v>100</v>
      </c>
    </row>
    <row r="20" spans="1:11" ht="18">
      <c r="A20" s="6" t="s">
        <v>18</v>
      </c>
      <c r="B20" s="29" t="s">
        <v>64</v>
      </c>
      <c r="C20" s="10">
        <v>0</v>
      </c>
      <c r="D20" s="15">
        <v>0</v>
      </c>
      <c r="E20" s="16">
        <v>0</v>
      </c>
      <c r="F20" s="20">
        <v>10</v>
      </c>
      <c r="G20" s="20">
        <v>10</v>
      </c>
      <c r="H20" s="20">
        <v>10</v>
      </c>
      <c r="I20" s="19">
        <v>0</v>
      </c>
      <c r="J20" s="19">
        <f t="shared" si="3"/>
        <v>100</v>
      </c>
      <c r="K20" s="19">
        <f t="shared" si="4"/>
        <v>100</v>
      </c>
    </row>
    <row r="21" spans="1:11" ht="46.5">
      <c r="A21" s="6" t="s">
        <v>19</v>
      </c>
      <c r="B21" s="29" t="s">
        <v>65</v>
      </c>
      <c r="C21" s="10">
        <v>339.7</v>
      </c>
      <c r="D21" s="15">
        <v>376.8</v>
      </c>
      <c r="E21" s="16">
        <f>SUM(D21/C21*100)</f>
        <v>110.9</v>
      </c>
      <c r="F21" s="20">
        <v>248.8</v>
      </c>
      <c r="G21" s="20">
        <v>248.8</v>
      </c>
      <c r="H21" s="20">
        <v>248.8</v>
      </c>
      <c r="I21" s="19">
        <f t="shared" si="2"/>
        <v>66</v>
      </c>
      <c r="J21" s="19">
        <f t="shared" si="3"/>
        <v>100</v>
      </c>
      <c r="K21" s="19">
        <f t="shared" si="4"/>
        <v>100</v>
      </c>
    </row>
    <row r="22" spans="1:11" ht="46.5">
      <c r="A22" s="6" t="s">
        <v>20</v>
      </c>
      <c r="B22" s="29" t="s">
        <v>21</v>
      </c>
      <c r="C22" s="10">
        <v>5816.1</v>
      </c>
      <c r="D22" s="15">
        <v>5824</v>
      </c>
      <c r="E22" s="16">
        <f>SUM(D22/C22*100)</f>
        <v>100.1</v>
      </c>
      <c r="F22" s="20">
        <v>5824</v>
      </c>
      <c r="G22" s="20">
        <v>540</v>
      </c>
      <c r="H22" s="20">
        <v>540</v>
      </c>
      <c r="I22" s="19">
        <f t="shared" si="2"/>
        <v>100</v>
      </c>
      <c r="J22" s="19">
        <f t="shared" si="3"/>
        <v>9.3</v>
      </c>
      <c r="K22" s="19">
        <f t="shared" si="4"/>
        <v>100</v>
      </c>
    </row>
    <row r="23" spans="1:11" ht="17.25">
      <c r="A23" s="4" t="s">
        <v>22</v>
      </c>
      <c r="B23" s="30" t="s">
        <v>23</v>
      </c>
      <c r="C23" s="9">
        <f>SUM(C24:C27)</f>
        <v>116265.2</v>
      </c>
      <c r="D23" s="9">
        <f>SUM(D24:D27)</f>
        <v>109296.8</v>
      </c>
      <c r="E23" s="17">
        <f>SUM(D23/C23*100)</f>
        <v>94</v>
      </c>
      <c r="F23" s="32">
        <f>SUM(F24:F27)</f>
        <v>5223.03</v>
      </c>
      <c r="G23" s="32">
        <f>SUM(G24:G27)</f>
        <v>4328.4</v>
      </c>
      <c r="H23" s="32">
        <f>SUM(H24:H27)</f>
        <v>4578.2</v>
      </c>
      <c r="I23" s="18">
        <f t="shared" si="2"/>
        <v>4.8</v>
      </c>
      <c r="J23" s="18">
        <f t="shared" si="3"/>
        <v>82.9</v>
      </c>
      <c r="K23" s="18">
        <f t="shared" si="4"/>
        <v>105.8</v>
      </c>
    </row>
    <row r="24" spans="1:11" ht="18" hidden="1">
      <c r="A24" s="6" t="s">
        <v>55</v>
      </c>
      <c r="B24" s="29" t="s">
        <v>56</v>
      </c>
      <c r="C24" s="10">
        <v>0</v>
      </c>
      <c r="D24" s="15">
        <v>0</v>
      </c>
      <c r="E24" s="16" t="e">
        <f>SUM(D24/C24*100)</f>
        <v>#DIV/0!</v>
      </c>
      <c r="F24" s="33">
        <v>0</v>
      </c>
      <c r="G24" s="33">
        <v>0</v>
      </c>
      <c r="H24" s="33">
        <v>0</v>
      </c>
      <c r="I24" s="19">
        <v>0</v>
      </c>
      <c r="J24" s="19">
        <v>0</v>
      </c>
      <c r="K24" s="19">
        <v>0</v>
      </c>
    </row>
    <row r="25" spans="1:11" ht="18">
      <c r="A25" s="6" t="s">
        <v>61</v>
      </c>
      <c r="B25" s="29" t="s">
        <v>62</v>
      </c>
      <c r="C25" s="10">
        <v>700</v>
      </c>
      <c r="D25" s="15">
        <v>12</v>
      </c>
      <c r="E25" s="16">
        <f>SUM(D25/C25*100)</f>
        <v>1.7</v>
      </c>
      <c r="F25" s="33">
        <v>50</v>
      </c>
      <c r="G25" s="33">
        <v>50</v>
      </c>
      <c r="H25" s="33">
        <v>50</v>
      </c>
      <c r="I25" s="19">
        <f t="shared" si="2"/>
        <v>416.7</v>
      </c>
      <c r="J25" s="19">
        <f>SUM(G25/F25*100)</f>
        <v>100</v>
      </c>
      <c r="K25" s="19">
        <f>SUM(H25/G25*100)</f>
        <v>100</v>
      </c>
    </row>
    <row r="26" spans="1:11" ht="18">
      <c r="A26" s="6" t="s">
        <v>24</v>
      </c>
      <c r="B26" s="29" t="s">
        <v>25</v>
      </c>
      <c r="C26" s="10">
        <v>3947.9</v>
      </c>
      <c r="D26" s="15">
        <v>85091.3</v>
      </c>
      <c r="E26" s="16">
        <f>SUM(D26/C26*100)</f>
        <v>2155.4</v>
      </c>
      <c r="F26" s="33">
        <v>5153.03</v>
      </c>
      <c r="G26" s="33">
        <v>4258.4</v>
      </c>
      <c r="H26" s="33">
        <v>4508.2</v>
      </c>
      <c r="I26" s="19">
        <f aca="true" t="shared" si="5" ref="I26:I37">SUM(F26/D26*100)</f>
        <v>6.1</v>
      </c>
      <c r="J26" s="19">
        <f aca="true" t="shared" si="6" ref="J26:K37">SUM(G26/F26*100)</f>
        <v>82.6</v>
      </c>
      <c r="K26" s="19">
        <f t="shared" si="6"/>
        <v>105.9</v>
      </c>
    </row>
    <row r="27" spans="1:11" ht="30.75">
      <c r="A27" s="6" t="s">
        <v>59</v>
      </c>
      <c r="B27" s="29" t="s">
        <v>60</v>
      </c>
      <c r="C27" s="10">
        <v>111617.3</v>
      </c>
      <c r="D27" s="15">
        <v>24193.5</v>
      </c>
      <c r="E27" s="16">
        <f>SUM(D27/C27*100)</f>
        <v>21.7</v>
      </c>
      <c r="F27" s="33">
        <v>20</v>
      </c>
      <c r="G27" s="33">
        <v>20</v>
      </c>
      <c r="H27" s="33">
        <v>20</v>
      </c>
      <c r="I27" s="19">
        <f>SUM(F27/D27*100)</f>
        <v>0.1</v>
      </c>
      <c r="J27" s="19">
        <f>SUM(G27/F27*100)</f>
        <v>100</v>
      </c>
      <c r="K27" s="19">
        <f>SUM(H27/G27*100)</f>
        <v>100</v>
      </c>
    </row>
    <row r="28" spans="1:11" ht="17.25">
      <c r="A28" s="4" t="s">
        <v>26</v>
      </c>
      <c r="B28" s="30" t="s">
        <v>27</v>
      </c>
      <c r="C28" s="9">
        <f>SUM(C29:C31)</f>
        <v>4932.6</v>
      </c>
      <c r="D28" s="9">
        <f>SUM(D29:D31)</f>
        <v>6625.6</v>
      </c>
      <c r="E28" s="17">
        <f>SUM(D28/C28*100)</f>
        <v>134.3</v>
      </c>
      <c r="F28" s="32">
        <f>SUM(F29:F31)</f>
        <v>3500.07</v>
      </c>
      <c r="G28" s="32">
        <f>SUM(G29:G31)</f>
        <v>2058.6</v>
      </c>
      <c r="H28" s="32">
        <f>SUM(H29:H31)</f>
        <v>1449.1</v>
      </c>
      <c r="I28" s="18">
        <f t="shared" si="5"/>
        <v>52.8</v>
      </c>
      <c r="J28" s="18">
        <f t="shared" si="6"/>
        <v>58.8</v>
      </c>
      <c r="K28" s="18">
        <f t="shared" si="6"/>
        <v>70.4</v>
      </c>
    </row>
    <row r="29" spans="1:11" ht="18">
      <c r="A29" s="6" t="s">
        <v>28</v>
      </c>
      <c r="B29" s="29" t="s">
        <v>29</v>
      </c>
      <c r="C29" s="10">
        <v>0</v>
      </c>
      <c r="D29" s="15">
        <v>0</v>
      </c>
      <c r="E29" s="16">
        <v>0</v>
      </c>
      <c r="F29" s="34">
        <v>240</v>
      </c>
      <c r="G29" s="34">
        <v>40</v>
      </c>
      <c r="H29" s="34">
        <v>40</v>
      </c>
      <c r="I29" s="19">
        <v>0</v>
      </c>
      <c r="J29" s="19">
        <f t="shared" si="6"/>
        <v>16.7</v>
      </c>
      <c r="K29" s="19">
        <f t="shared" si="6"/>
        <v>100</v>
      </c>
    </row>
    <row r="30" spans="1:11" ht="18">
      <c r="A30" s="6" t="s">
        <v>30</v>
      </c>
      <c r="B30" s="29" t="s">
        <v>31</v>
      </c>
      <c r="C30" s="10">
        <v>0</v>
      </c>
      <c r="D30" s="15">
        <v>0</v>
      </c>
      <c r="E30" s="16">
        <v>0</v>
      </c>
      <c r="F30" s="34">
        <v>20</v>
      </c>
      <c r="G30" s="34">
        <v>20</v>
      </c>
      <c r="H30" s="34">
        <v>20</v>
      </c>
      <c r="I30" s="19">
        <v>0</v>
      </c>
      <c r="J30" s="19">
        <f t="shared" si="6"/>
        <v>100</v>
      </c>
      <c r="K30" s="19">
        <f t="shared" si="6"/>
        <v>100</v>
      </c>
    </row>
    <row r="31" spans="1:11" ht="18">
      <c r="A31" s="6" t="s">
        <v>32</v>
      </c>
      <c r="B31" s="29" t="s">
        <v>33</v>
      </c>
      <c r="C31" s="10">
        <v>4932.6</v>
      </c>
      <c r="D31" s="15">
        <v>6625.6</v>
      </c>
      <c r="E31" s="16">
        <f>SUM(D31/C31*100)</f>
        <v>134.3</v>
      </c>
      <c r="F31" s="34">
        <v>3240.07</v>
      </c>
      <c r="G31" s="34">
        <v>1998.6</v>
      </c>
      <c r="H31" s="34">
        <v>1389.1</v>
      </c>
      <c r="I31" s="19">
        <f t="shared" si="5"/>
        <v>48.9</v>
      </c>
      <c r="J31" s="19">
        <f t="shared" si="6"/>
        <v>61.7</v>
      </c>
      <c r="K31" s="19">
        <f t="shared" si="6"/>
        <v>69.5</v>
      </c>
    </row>
    <row r="32" spans="1:11" ht="17.25">
      <c r="A32" s="4" t="s">
        <v>77</v>
      </c>
      <c r="B32" s="38" t="s">
        <v>76</v>
      </c>
      <c r="C32" s="9">
        <f>SUM(C33:C34)</f>
        <v>570.7</v>
      </c>
      <c r="D32" s="9">
        <f>SUM(D33:D34)</f>
        <v>10920</v>
      </c>
      <c r="E32" s="17">
        <f>SUM(D32/C32*100)</f>
        <v>1913.4</v>
      </c>
      <c r="F32" s="32">
        <f>SUM(F33:F34)</f>
        <v>0</v>
      </c>
      <c r="G32" s="32">
        <f>SUM(G33:G34)</f>
        <v>0</v>
      </c>
      <c r="H32" s="32">
        <f>SUM(H33:H34)</f>
        <v>0</v>
      </c>
      <c r="I32" s="18">
        <f>SUM(F32/D32*100)</f>
        <v>0</v>
      </c>
      <c r="J32" s="18">
        <v>0</v>
      </c>
      <c r="K32" s="18">
        <v>0</v>
      </c>
    </row>
    <row r="33" spans="1:11" ht="18">
      <c r="A33" s="6" t="s">
        <v>79</v>
      </c>
      <c r="B33" s="36" t="s">
        <v>80</v>
      </c>
      <c r="C33" s="10">
        <v>0</v>
      </c>
      <c r="D33" s="15">
        <v>10920</v>
      </c>
      <c r="E33" s="16">
        <v>0</v>
      </c>
      <c r="F33" s="34">
        <v>0</v>
      </c>
      <c r="G33" s="34">
        <v>0</v>
      </c>
      <c r="H33" s="34">
        <v>0</v>
      </c>
      <c r="I33" s="19">
        <f>SUM(F33/D33*100)</f>
        <v>0</v>
      </c>
      <c r="J33" s="19">
        <v>0</v>
      </c>
      <c r="K33" s="19">
        <v>0</v>
      </c>
    </row>
    <row r="34" spans="1:11" ht="30.75">
      <c r="A34" s="6" t="s">
        <v>78</v>
      </c>
      <c r="B34" s="37" t="s">
        <v>75</v>
      </c>
      <c r="C34" s="10">
        <v>570.7</v>
      </c>
      <c r="D34" s="15">
        <v>0</v>
      </c>
      <c r="E34" s="16">
        <f>SUM(D34/C34*100)</f>
        <v>0</v>
      </c>
      <c r="F34" s="34">
        <v>0</v>
      </c>
      <c r="G34" s="34">
        <v>0</v>
      </c>
      <c r="H34" s="34">
        <v>0</v>
      </c>
      <c r="I34" s="19">
        <v>0</v>
      </c>
      <c r="J34" s="19">
        <v>0</v>
      </c>
      <c r="K34" s="19">
        <v>0</v>
      </c>
    </row>
    <row r="35" spans="1:11" ht="17.25">
      <c r="A35" s="4" t="s">
        <v>34</v>
      </c>
      <c r="B35" s="30" t="s">
        <v>35</v>
      </c>
      <c r="C35" s="9">
        <f>SUM(C36:C36)</f>
        <v>125.1</v>
      </c>
      <c r="D35" s="9">
        <f>SUM(D36:D36)</f>
        <v>100</v>
      </c>
      <c r="E35" s="17">
        <f>SUM(D35/C35*100)</f>
        <v>79.9</v>
      </c>
      <c r="F35" s="9">
        <f>SUM(F36:F36)</f>
        <v>200</v>
      </c>
      <c r="G35" s="9">
        <f>SUM(G36:G36)</f>
        <v>200</v>
      </c>
      <c r="H35" s="9">
        <f>SUM(H36:H36)</f>
        <v>200</v>
      </c>
      <c r="I35" s="18">
        <f t="shared" si="5"/>
        <v>200</v>
      </c>
      <c r="J35" s="18">
        <f t="shared" si="6"/>
        <v>100</v>
      </c>
      <c r="K35" s="18">
        <f t="shared" si="6"/>
        <v>100</v>
      </c>
    </row>
    <row r="36" spans="1:11" ht="18">
      <c r="A36" s="6" t="s">
        <v>36</v>
      </c>
      <c r="B36" s="29" t="s">
        <v>37</v>
      </c>
      <c r="C36" s="10">
        <v>125.1</v>
      </c>
      <c r="D36" s="15">
        <v>100</v>
      </c>
      <c r="E36" s="16">
        <f>SUM(D36/C36*100)</f>
        <v>79.9</v>
      </c>
      <c r="F36" s="21">
        <v>200</v>
      </c>
      <c r="G36" s="21">
        <v>200</v>
      </c>
      <c r="H36" s="21">
        <v>200</v>
      </c>
      <c r="I36" s="19">
        <f t="shared" si="5"/>
        <v>200</v>
      </c>
      <c r="J36" s="19">
        <f t="shared" si="6"/>
        <v>100</v>
      </c>
      <c r="K36" s="19">
        <f t="shared" si="6"/>
        <v>100</v>
      </c>
    </row>
    <row r="37" spans="1:11" ht="17.25">
      <c r="A37" s="4" t="s">
        <v>38</v>
      </c>
      <c r="B37" s="30" t="s">
        <v>39</v>
      </c>
      <c r="C37" s="9">
        <f>SUM(C38:C39)</f>
        <v>260.1</v>
      </c>
      <c r="D37" s="9">
        <f>SUM(D38:D39)</f>
        <v>300</v>
      </c>
      <c r="E37" s="17">
        <f>SUM(D37/C37*100)</f>
        <v>115.3</v>
      </c>
      <c r="F37" s="9">
        <f>SUM(F38:F39)</f>
        <v>300</v>
      </c>
      <c r="G37" s="9">
        <f>SUM(G38:G39)</f>
        <v>300</v>
      </c>
      <c r="H37" s="9">
        <f>SUM(H38:H39)</f>
        <v>300</v>
      </c>
      <c r="I37" s="18">
        <f t="shared" si="5"/>
        <v>100</v>
      </c>
      <c r="J37" s="18">
        <f t="shared" si="6"/>
        <v>100</v>
      </c>
      <c r="K37" s="18">
        <f t="shared" si="6"/>
        <v>100</v>
      </c>
    </row>
    <row r="38" spans="1:11" ht="18" hidden="1">
      <c r="A38" s="6" t="s">
        <v>40</v>
      </c>
      <c r="B38" s="29" t="s">
        <v>41</v>
      </c>
      <c r="C38" s="10">
        <v>0</v>
      </c>
      <c r="D38" s="15">
        <v>0</v>
      </c>
      <c r="E38" s="16" t="e">
        <f>SUM(D38/C38*100)</f>
        <v>#DIV/0!</v>
      </c>
      <c r="F38" s="15">
        <v>0</v>
      </c>
      <c r="G38" s="20">
        <v>0</v>
      </c>
      <c r="H38" s="20">
        <v>0</v>
      </c>
      <c r="I38" s="19"/>
      <c r="J38" s="19"/>
      <c r="K38" s="19"/>
    </row>
    <row r="39" spans="1:11" ht="30.75">
      <c r="A39" s="6" t="s">
        <v>42</v>
      </c>
      <c r="B39" s="29" t="s">
        <v>43</v>
      </c>
      <c r="C39" s="10">
        <v>260.1</v>
      </c>
      <c r="D39" s="15">
        <v>300</v>
      </c>
      <c r="E39" s="16">
        <f>SUM(D39/C39*100)</f>
        <v>115.3</v>
      </c>
      <c r="F39" s="21">
        <v>300</v>
      </c>
      <c r="G39" s="21">
        <v>300</v>
      </c>
      <c r="H39" s="21">
        <v>300</v>
      </c>
      <c r="I39" s="19">
        <f>SUM(F39/D39*100)</f>
        <v>100</v>
      </c>
      <c r="J39" s="19">
        <f>SUM(G39/F39*100)</f>
        <v>100</v>
      </c>
      <c r="K39" s="19">
        <f>SUM(H39/G39*100)</f>
        <v>100</v>
      </c>
    </row>
    <row r="40" spans="1:11" s="27" customFormat="1" ht="17.25">
      <c r="A40" s="4" t="s">
        <v>52</v>
      </c>
      <c r="B40" s="31" t="s">
        <v>53</v>
      </c>
      <c r="C40" s="9"/>
      <c r="D40" s="24"/>
      <c r="E40" s="17"/>
      <c r="F40" s="25"/>
      <c r="G40" s="26">
        <v>399.1</v>
      </c>
      <c r="H40" s="24">
        <v>802.3</v>
      </c>
      <c r="I40" s="18"/>
      <c r="J40" s="18"/>
      <c r="K40" s="18">
        <f>SUM(H40/G40*100)</f>
        <v>201</v>
      </c>
    </row>
    <row r="41" spans="1:11" ht="17.25">
      <c r="A41" s="7" t="s">
        <v>44</v>
      </c>
      <c r="B41" s="5"/>
      <c r="C41" s="9">
        <f>C37+C35+C32+C28+C23+C19+C17+C11</f>
        <v>135244.6</v>
      </c>
      <c r="D41" s="9">
        <f>D37+D35+D32+D28+D23+D19+D17+D11</f>
        <v>141563.5</v>
      </c>
      <c r="E41" s="17">
        <f>SUM(D41/C41*100)</f>
        <v>104.7</v>
      </c>
      <c r="F41" s="9">
        <f>F37+F35+F32+F28+F23+F19+F17+F11</f>
        <v>24061.5</v>
      </c>
      <c r="G41" s="9">
        <f>G40+G37+G35+G32+G28+G23+G19+G17+G11</f>
        <v>16890.3</v>
      </c>
      <c r="H41" s="9">
        <f>H40+H37+H35+H32+H28+H23+H19+H17+H11</f>
        <v>16973.8</v>
      </c>
      <c r="I41" s="18">
        <f>SUM(F41/D41*100)</f>
        <v>17</v>
      </c>
      <c r="J41" s="18">
        <f>SUM(G41/F41*100)</f>
        <v>70.2</v>
      </c>
      <c r="K41" s="18">
        <f>SUM(H41/G41*100)</f>
        <v>100.5</v>
      </c>
    </row>
    <row r="44" spans="1:11" ht="15">
      <c r="A44" s="11"/>
      <c r="E44" s="12"/>
      <c r="F44" s="12"/>
      <c r="G44" s="12"/>
      <c r="H44" s="12"/>
      <c r="I44" s="12"/>
      <c r="J44" s="12"/>
      <c r="K44" s="12"/>
    </row>
    <row r="45" spans="1:1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</sheetData>
  <sheetProtection/>
  <mergeCells count="13">
    <mergeCell ref="A3:K3"/>
    <mergeCell ref="A8:A9"/>
    <mergeCell ref="D8:D9"/>
    <mergeCell ref="F8:H8"/>
    <mergeCell ref="I8:K8"/>
    <mergeCell ref="F7:H7"/>
    <mergeCell ref="A1:K1"/>
    <mergeCell ref="A4:K4"/>
    <mergeCell ref="A5:K5"/>
    <mergeCell ref="E8:E9"/>
    <mergeCell ref="C8:C9"/>
    <mergeCell ref="B8:B9"/>
    <mergeCell ref="A2:K2"/>
  </mergeCell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Наталья</cp:lastModifiedBy>
  <cp:lastPrinted>2019-11-15T09:33:28Z</cp:lastPrinted>
  <dcterms:created xsi:type="dcterms:W3CDTF">2019-05-06T02:19:42Z</dcterms:created>
  <dcterms:modified xsi:type="dcterms:W3CDTF">2023-11-15T07:48:20Z</dcterms:modified>
  <cp:category/>
  <cp:version/>
  <cp:contentType/>
  <cp:contentStatus/>
</cp:coreProperties>
</file>